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1940" yWindow="580" windowWidth="25600" windowHeight="1838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2" l="1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34" i="1"/>
  <c r="F36" i="2"/>
  <c r="F35" i="2"/>
  <c r="F34" i="2"/>
  <c r="E34" i="2"/>
  <c r="E35" i="2"/>
  <c r="E36" i="2"/>
  <c r="G36" i="2"/>
  <c r="G35" i="2"/>
  <c r="G34" i="2"/>
  <c r="D37" i="2"/>
  <c r="G3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F33" i="2"/>
  <c r="G33" i="2"/>
  <c r="F32" i="2"/>
  <c r="G32" i="2"/>
  <c r="F31" i="2"/>
  <c r="G31" i="2"/>
  <c r="F30" i="2"/>
  <c r="G30" i="2"/>
  <c r="F29" i="2"/>
  <c r="G29" i="2"/>
  <c r="F28" i="2"/>
  <c r="G28" i="2"/>
  <c r="F27" i="2"/>
  <c r="G27" i="2"/>
  <c r="F26" i="2"/>
  <c r="G26" i="2"/>
  <c r="F25" i="2"/>
  <c r="G25" i="2"/>
  <c r="F24" i="2"/>
  <c r="G24" i="2"/>
  <c r="F23" i="2"/>
  <c r="G23" i="2"/>
  <c r="F22" i="2"/>
  <c r="G22" i="2"/>
  <c r="F21" i="2"/>
  <c r="G21" i="2"/>
  <c r="F20" i="2"/>
  <c r="G20" i="2"/>
  <c r="F19" i="2"/>
  <c r="G19" i="2"/>
  <c r="F18" i="2"/>
  <c r="G18" i="2"/>
  <c r="F17" i="2"/>
  <c r="G17" i="2"/>
  <c r="F16" i="2"/>
  <c r="G16" i="2"/>
  <c r="F15" i="2"/>
  <c r="G15" i="2"/>
  <c r="F14" i="2"/>
  <c r="G14" i="2"/>
  <c r="F13" i="2"/>
  <c r="G13" i="2"/>
  <c r="F12" i="2"/>
  <c r="G12" i="2"/>
  <c r="F11" i="2"/>
  <c r="G11" i="2"/>
  <c r="F10" i="2"/>
  <c r="G10" i="2"/>
  <c r="F9" i="2"/>
  <c r="G9" i="2"/>
  <c r="F8" i="2"/>
  <c r="G8" i="2"/>
  <c r="F7" i="2"/>
  <c r="G7" i="2"/>
  <c r="F6" i="2"/>
  <c r="G6" i="2"/>
  <c r="F5" i="2"/>
  <c r="G5" i="2"/>
  <c r="F4" i="2"/>
  <c r="G4" i="2"/>
  <c r="F3" i="2"/>
  <c r="G3" i="2"/>
  <c r="H34" i="1"/>
  <c r="E3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G33" i="1"/>
  <c r="H33" i="1"/>
  <c r="G32" i="1"/>
  <c r="H32" i="1"/>
  <c r="G31" i="1"/>
  <c r="H31" i="1"/>
  <c r="G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  <c r="G7" i="1"/>
  <c r="H7" i="1"/>
  <c r="G6" i="1"/>
  <c r="H6" i="1"/>
  <c r="G5" i="1"/>
  <c r="H5" i="1"/>
  <c r="G4" i="1"/>
  <c r="H4" i="1"/>
  <c r="G3" i="1"/>
  <c r="H3" i="1"/>
</calcChain>
</file>

<file path=xl/sharedStrings.xml><?xml version="1.0" encoding="utf-8"?>
<sst xmlns="http://schemas.openxmlformats.org/spreadsheetml/2006/main" count="123" uniqueCount="91">
  <si>
    <t>Stage</t>
  </si>
  <si>
    <t>Start</t>
  </si>
  <si>
    <t>Distance</t>
  </si>
  <si>
    <t>Traveled</t>
  </si>
  <si>
    <t>Irun</t>
  </si>
  <si>
    <t>San Sebastian</t>
  </si>
  <si>
    <t>Zarautz</t>
  </si>
  <si>
    <t>Deba</t>
  </si>
  <si>
    <t>Markina</t>
  </si>
  <si>
    <t>Gernika</t>
  </si>
  <si>
    <t>Bilbao</t>
  </si>
  <si>
    <t>Pobena</t>
  </si>
  <si>
    <t>Castro-Urdiales</t>
  </si>
  <si>
    <t>Laredo</t>
  </si>
  <si>
    <t>Guemes</t>
  </si>
  <si>
    <t>Santander</t>
  </si>
  <si>
    <t>Santillana Del Mar</t>
  </si>
  <si>
    <t>Comillas</t>
  </si>
  <si>
    <t>Colombres</t>
  </si>
  <si>
    <t>Llanes</t>
  </si>
  <si>
    <t>Ribadesella</t>
  </si>
  <si>
    <t>Sebrayo</t>
  </si>
  <si>
    <t>Gijon</t>
  </si>
  <si>
    <t>Aviles</t>
  </si>
  <si>
    <t>Soto de Luina</t>
  </si>
  <si>
    <t>Cadavedo</t>
  </si>
  <si>
    <t>Luarca</t>
  </si>
  <si>
    <t>La Caridad</t>
  </si>
  <si>
    <t>Ribadeo</t>
  </si>
  <si>
    <t>Lourenza</t>
  </si>
  <si>
    <t>Gontan</t>
  </si>
  <si>
    <t>Baamonde</t>
  </si>
  <si>
    <t>Miraz</t>
  </si>
  <si>
    <t>Sobrado dos Monxes</t>
  </si>
  <si>
    <t>Aruza</t>
  </si>
  <si>
    <t xml:space="preserve">Santiago </t>
  </si>
  <si>
    <t xml:space="preserve"> </t>
  </si>
  <si>
    <t>km</t>
  </si>
  <si>
    <t>Camino Norte</t>
  </si>
  <si>
    <t>Miles</t>
  </si>
  <si>
    <t>mi</t>
  </si>
  <si>
    <t>30*</t>
  </si>
  <si>
    <t>31*</t>
  </si>
  <si>
    <t>* - Camino Frances</t>
  </si>
  <si>
    <t>Markina-Xemein</t>
  </si>
  <si>
    <t>Gernika-Lumo</t>
  </si>
  <si>
    <t>Portugalete</t>
  </si>
  <si>
    <t>Kobaron</t>
  </si>
  <si>
    <t>Castro Urdiales</t>
  </si>
  <si>
    <t>El Pontarron</t>
  </si>
  <si>
    <t>Santona</t>
  </si>
  <si>
    <t>Santillana del Mar</t>
  </si>
  <si>
    <t>San Vicente Barquera</t>
  </si>
  <si>
    <t>Unquera (Bustio)</t>
  </si>
  <si>
    <t>Po</t>
  </si>
  <si>
    <t>Sebrayu</t>
  </si>
  <si>
    <t>Gijon - Xixon</t>
  </si>
  <si>
    <t>Piedrasblancas</t>
  </si>
  <si>
    <t>A Carida</t>
  </si>
  <si>
    <t>Abres</t>
  </si>
  <si>
    <t>Abadin</t>
  </si>
  <si>
    <t>O Ribeiro</t>
  </si>
  <si>
    <t>Arzua</t>
  </si>
  <si>
    <t>O Pedrouzo</t>
  </si>
  <si>
    <t>Santiago</t>
  </si>
  <si>
    <t>32*</t>
  </si>
  <si>
    <t>33*</t>
  </si>
  <si>
    <t>34*</t>
  </si>
  <si>
    <t>Diff.</t>
  </si>
  <si>
    <t>Left</t>
  </si>
  <si>
    <t>As you begin this pilgrim journey</t>
  </si>
  <si>
    <t>may your heart be open to surprise.</t>
  </si>
  <si>
    <t>With reverence, gratitude and acceptance</t>
  </si>
  <si>
    <t>may you behold your life each day.</t>
  </si>
  <si>
    <t>On every step along the way</t>
  </si>
  <si>
    <t>may hidden goodness come to meet you.</t>
  </si>
  <si>
    <t>In meditating on your memories</t>
  </si>
  <si>
    <t>may courage be your companion.</t>
  </si>
  <si>
    <t>As your life stories rise up to greet you</t>
  </si>
  <si>
    <t>may you welcome them home with love.</t>
  </si>
  <si>
    <t>On every step of your pilgrimage</t>
  </si>
  <si>
    <t>may you find new grace for living.</t>
  </si>
  <si>
    <t>From unexpected places in your life</t>
  </si>
  <si>
    <t>may blessings rise up to anoint you.</t>
  </si>
  <si>
    <t>As you walk the memory road</t>
  </si>
  <si>
    <t>may it become a path of transformation.</t>
  </si>
  <si>
    <t>As you look upon your wounds</t>
  </si>
  <si>
    <t>may you know the joy of healing.</t>
  </si>
  <si>
    <t>In moving beyond the wounds</t>
  </si>
  <si>
    <t>may you be able to take up your life and go on with your living.</t>
  </si>
  <si>
    <t>“Blessings on your journey!”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</si>
</sst>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0" fillId="2" borderId="5" xfId="0" applyFill="1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0" fillId="2" borderId="11" xfId="0" applyFill="1" applyBorder="1" applyAlignment="1">
      <alignment horizontal="center"/>
    </xf>
    <xf numFmtId="0" fontId="1" fillId="2" borderId="12" xfId="0" applyFont="1" applyFill="1" applyBorder="1"/>
    <xf numFmtId="0" fontId="0" fillId="2" borderId="12" xfId="0" applyFill="1" applyBorder="1"/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8" xfId="0" applyFont="1" applyFill="1" applyBorder="1"/>
    <xf numFmtId="0" fontId="0" fillId="2" borderId="18" xfId="0" applyFill="1" applyBorder="1"/>
    <xf numFmtId="0" fontId="0" fillId="0" borderId="17" xfId="0" applyFill="1" applyBorder="1" applyAlignment="1">
      <alignment horizontal="center"/>
    </xf>
    <xf numFmtId="0" fontId="1" fillId="0" borderId="18" xfId="0" applyFont="1" applyFill="1" applyBorder="1"/>
    <xf numFmtId="0" fontId="0" fillId="0" borderId="18" xfId="0" applyFill="1" applyBorder="1"/>
    <xf numFmtId="0" fontId="0" fillId="2" borderId="8" xfId="0" applyFill="1" applyBorder="1" applyAlignment="1">
      <alignment horizontal="center"/>
    </xf>
    <xf numFmtId="0" fontId="1" fillId="2" borderId="9" xfId="0" applyFont="1" applyFill="1" applyBorder="1"/>
    <xf numFmtId="0" fontId="0" fillId="2" borderId="9" xfId="0" applyFill="1" applyBorder="1"/>
    <xf numFmtId="1" fontId="1" fillId="2" borderId="12" xfId="0" applyNumberFormat="1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" fontId="0" fillId="2" borderId="13" xfId="0" applyNumberFormat="1" applyFill="1" applyBorder="1"/>
    <xf numFmtId="1" fontId="0" fillId="0" borderId="7" xfId="0" applyNumberFormat="1" applyBorder="1"/>
    <xf numFmtId="1" fontId="0" fillId="2" borderId="7" xfId="0" applyNumberFormat="1" applyFill="1" applyBorder="1"/>
    <xf numFmtId="1" fontId="0" fillId="0" borderId="10" xfId="0" applyNumberFormat="1" applyBorder="1"/>
    <xf numFmtId="1" fontId="0" fillId="0" borderId="9" xfId="0" applyNumberFormat="1" applyBorder="1"/>
    <xf numFmtId="1" fontId="0" fillId="2" borderId="12" xfId="0" applyNumberFormat="1" applyFill="1" applyBorder="1"/>
    <xf numFmtId="1" fontId="0" fillId="0" borderId="5" xfId="0" applyNumberFormat="1" applyBorder="1"/>
    <xf numFmtId="1" fontId="0" fillId="2" borderId="5" xfId="0" applyNumberFormat="1" applyFill="1" applyBorder="1"/>
    <xf numFmtId="1" fontId="1" fillId="2" borderId="19" xfId="0" applyNumberFormat="1" applyFont="1" applyFill="1" applyBorder="1"/>
    <xf numFmtId="1" fontId="0" fillId="0" borderId="5" xfId="0" applyNumberFormat="1" applyFill="1" applyBorder="1"/>
    <xf numFmtId="1" fontId="0" fillId="0" borderId="7" xfId="0" applyNumberFormat="1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1" fillId="0" borderId="0" xfId="0" applyFont="1"/>
    <xf numFmtId="0" fontId="5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58</xdr:row>
      <xdr:rowOff>177800</xdr:rowOff>
    </xdr:from>
    <xdr:to>
      <xdr:col>1</xdr:col>
      <xdr:colOff>1231900</xdr:colOff>
      <xdr:row>63</xdr:row>
      <xdr:rowOff>82550</xdr:rowOff>
    </xdr:to>
    <xdr:pic>
      <xdr:nvPicPr>
        <xdr:cNvPr id="2" name="Picture 1" descr="il_340x270.709137207_gfr8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0" y="11264900"/>
          <a:ext cx="10795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36" workbookViewId="0">
      <selection activeCell="I65" sqref="I65"/>
    </sheetView>
  </sheetViews>
  <sheetFormatPr baseColWidth="10" defaultRowHeight="15" x14ac:dyDescent="0"/>
  <cols>
    <col min="1" max="1" width="5.83203125" style="1" bestFit="1" customWidth="1"/>
    <col min="2" max="2" width="18.33203125" bestFit="1" customWidth="1"/>
    <col min="3" max="3" width="4.83203125" style="1" bestFit="1" customWidth="1"/>
    <col min="4" max="4" width="4.33203125" bestFit="1" customWidth="1"/>
    <col min="5" max="5" width="6.1640625" bestFit="1" customWidth="1"/>
    <col min="6" max="6" width="8.5" bestFit="1" customWidth="1"/>
    <col min="7" max="7" width="6.1640625" bestFit="1" customWidth="1"/>
    <col min="8" max="8" width="5.83203125" bestFit="1" customWidth="1"/>
  </cols>
  <sheetData>
    <row r="1" spans="1:8" ht="16" thickBot="1">
      <c r="A1" s="2" t="s">
        <v>36</v>
      </c>
      <c r="B1" s="5" t="s">
        <v>38</v>
      </c>
      <c r="C1" s="6"/>
      <c r="D1" s="6"/>
      <c r="E1" s="6"/>
      <c r="F1" s="6" t="s">
        <v>37</v>
      </c>
      <c r="G1" s="6" t="s">
        <v>37</v>
      </c>
      <c r="H1" s="7" t="s">
        <v>40</v>
      </c>
    </row>
    <row r="2" spans="1:8" ht="16" thickBot="1">
      <c r="A2" s="21" t="s">
        <v>0</v>
      </c>
      <c r="B2" s="22" t="s">
        <v>1</v>
      </c>
      <c r="C2" s="22" t="s">
        <v>68</v>
      </c>
      <c r="D2" s="22" t="s">
        <v>40</v>
      </c>
      <c r="E2" s="22" t="s">
        <v>37</v>
      </c>
      <c r="F2" s="22" t="s">
        <v>3</v>
      </c>
      <c r="G2" s="22" t="s">
        <v>69</v>
      </c>
      <c r="H2" s="23" t="s">
        <v>39</v>
      </c>
    </row>
    <row r="3" spans="1:8">
      <c r="A3" s="17">
        <v>1</v>
      </c>
      <c r="B3" s="18" t="s">
        <v>4</v>
      </c>
      <c r="C3" s="34">
        <v>5</v>
      </c>
      <c r="D3" s="33">
        <f>SUM(E3*0.62137)</f>
        <v>16.466304999999998</v>
      </c>
      <c r="E3" s="19">
        <v>26.5</v>
      </c>
      <c r="F3" s="42">
        <v>26.5</v>
      </c>
      <c r="G3" s="42">
        <f>SUM(E34-F3)</f>
        <v>791</v>
      </c>
      <c r="H3" s="37">
        <f>SUM(G3*0.62137)</f>
        <v>491.50367</v>
      </c>
    </row>
    <row r="4" spans="1:8">
      <c r="A4" s="12">
        <v>2</v>
      </c>
      <c r="B4" s="10" t="s">
        <v>5</v>
      </c>
      <c r="C4" s="20">
        <v>5</v>
      </c>
      <c r="D4" s="33">
        <f t="shared" ref="D4:D33" si="0">SUM(E4*0.62137)</f>
        <v>11.495345</v>
      </c>
      <c r="E4" s="11">
        <v>18.5</v>
      </c>
      <c r="F4" s="43">
        <f>SUM(E3+E4)</f>
        <v>45</v>
      </c>
      <c r="G4" s="43">
        <f>SUM(E34-F4)</f>
        <v>772.5</v>
      </c>
      <c r="H4" s="38">
        <f t="shared" ref="H4:H33" si="1">SUM(G4*0.62137)</f>
        <v>480.00832499999996</v>
      </c>
    </row>
    <row r="5" spans="1:8">
      <c r="A5" s="13">
        <v>3</v>
      </c>
      <c r="B5" s="8" t="s">
        <v>6</v>
      </c>
      <c r="C5" s="35">
        <v>4</v>
      </c>
      <c r="D5" s="33">
        <f t="shared" si="0"/>
        <v>14.912879999999999</v>
      </c>
      <c r="E5" s="9">
        <v>24</v>
      </c>
      <c r="F5" s="44">
        <f>SUM(F4+E5)</f>
        <v>69</v>
      </c>
      <c r="G5" s="44">
        <f>SUM(E34-F5)</f>
        <v>748.5</v>
      </c>
      <c r="H5" s="39">
        <f t="shared" si="1"/>
        <v>465.09544499999998</v>
      </c>
    </row>
    <row r="6" spans="1:8">
      <c r="A6" s="12">
        <v>4</v>
      </c>
      <c r="B6" s="10" t="s">
        <v>7</v>
      </c>
      <c r="C6" s="20">
        <v>5</v>
      </c>
      <c r="D6" s="33">
        <f t="shared" si="0"/>
        <v>14.291509999999999</v>
      </c>
      <c r="E6" s="11">
        <v>23</v>
      </c>
      <c r="F6" s="43">
        <f>SUM(F5+E6)</f>
        <v>92</v>
      </c>
      <c r="G6" s="43">
        <f>SUM(E34-F6)</f>
        <v>725.5</v>
      </c>
      <c r="H6" s="38">
        <f t="shared" si="1"/>
        <v>450.80393499999997</v>
      </c>
    </row>
    <row r="7" spans="1:8">
      <c r="A7" s="13">
        <v>5</v>
      </c>
      <c r="B7" s="8" t="s">
        <v>8</v>
      </c>
      <c r="C7" s="35">
        <v>4</v>
      </c>
      <c r="D7" s="33">
        <f t="shared" si="0"/>
        <v>15.53425</v>
      </c>
      <c r="E7" s="9">
        <v>25</v>
      </c>
      <c r="F7" s="44">
        <f t="shared" ref="F7:F33" si="2">SUM(F6+E7)</f>
        <v>117</v>
      </c>
      <c r="G7" s="44">
        <f>SUM(E34-F7)</f>
        <v>700.5</v>
      </c>
      <c r="H7" s="39">
        <f t="shared" si="1"/>
        <v>435.26968499999998</v>
      </c>
    </row>
    <row r="8" spans="1:8">
      <c r="A8" s="12">
        <v>6</v>
      </c>
      <c r="B8" s="10" t="s">
        <v>9</v>
      </c>
      <c r="C8" s="20">
        <v>4</v>
      </c>
      <c r="D8" s="33">
        <f t="shared" si="0"/>
        <v>22.058634999999999</v>
      </c>
      <c r="E8" s="11">
        <v>35.5</v>
      </c>
      <c r="F8" s="43">
        <f t="shared" si="2"/>
        <v>152.5</v>
      </c>
      <c r="G8" s="43">
        <f>SUM(E34-F8)</f>
        <v>665</v>
      </c>
      <c r="H8" s="38">
        <f t="shared" si="1"/>
        <v>413.21105</v>
      </c>
    </row>
    <row r="9" spans="1:8">
      <c r="A9" s="13">
        <v>7</v>
      </c>
      <c r="B9" s="8" t="s">
        <v>10</v>
      </c>
      <c r="C9" s="35">
        <v>2</v>
      </c>
      <c r="D9" s="33">
        <f t="shared" si="0"/>
        <v>13.67014</v>
      </c>
      <c r="E9" s="9">
        <v>22</v>
      </c>
      <c r="F9" s="44">
        <f t="shared" si="2"/>
        <v>174.5</v>
      </c>
      <c r="G9" s="44">
        <f>SUM(E34-F9)</f>
        <v>643</v>
      </c>
      <c r="H9" s="39">
        <f t="shared" si="1"/>
        <v>399.54091</v>
      </c>
    </row>
    <row r="10" spans="1:8">
      <c r="A10" s="12">
        <v>8</v>
      </c>
      <c r="B10" s="10" t="s">
        <v>11</v>
      </c>
      <c r="C10" s="20">
        <v>3</v>
      </c>
      <c r="D10" s="33">
        <f t="shared" si="0"/>
        <v>10.873975</v>
      </c>
      <c r="E10" s="11">
        <v>17.5</v>
      </c>
      <c r="F10" s="43">
        <f t="shared" si="2"/>
        <v>192</v>
      </c>
      <c r="G10" s="43">
        <f>SUM(E34-F10)</f>
        <v>625.5</v>
      </c>
      <c r="H10" s="38">
        <f t="shared" si="1"/>
        <v>388.66693499999997</v>
      </c>
    </row>
    <row r="11" spans="1:8">
      <c r="A11" s="13">
        <v>9</v>
      </c>
      <c r="B11" s="8" t="s">
        <v>12</v>
      </c>
      <c r="C11" s="35">
        <v>3</v>
      </c>
      <c r="D11" s="33">
        <f t="shared" si="0"/>
        <v>18.641099999999998</v>
      </c>
      <c r="E11" s="9">
        <v>30</v>
      </c>
      <c r="F11" s="44">
        <f t="shared" si="2"/>
        <v>222</v>
      </c>
      <c r="G11" s="44">
        <f>SUM(E34-F11)</f>
        <v>595.5</v>
      </c>
      <c r="H11" s="39">
        <f t="shared" si="1"/>
        <v>370.02583499999997</v>
      </c>
    </row>
    <row r="12" spans="1:8">
      <c r="A12" s="12">
        <v>10</v>
      </c>
      <c r="B12" s="10" t="s">
        <v>13</v>
      </c>
      <c r="C12" s="20">
        <v>2</v>
      </c>
      <c r="D12" s="33">
        <f t="shared" si="0"/>
        <v>18.330414999999999</v>
      </c>
      <c r="E12" s="11">
        <v>29.5</v>
      </c>
      <c r="F12" s="43">
        <f t="shared" si="2"/>
        <v>251.5</v>
      </c>
      <c r="G12" s="43">
        <f>SUM(E34-F12)</f>
        <v>566</v>
      </c>
      <c r="H12" s="38">
        <f t="shared" si="1"/>
        <v>351.69542000000001</v>
      </c>
    </row>
    <row r="13" spans="1:8">
      <c r="A13" s="13">
        <v>11</v>
      </c>
      <c r="B13" s="8" t="s">
        <v>14</v>
      </c>
      <c r="C13" s="35">
        <v>1</v>
      </c>
      <c r="D13" s="33">
        <f t="shared" si="0"/>
        <v>10.56329</v>
      </c>
      <c r="E13" s="9">
        <v>17</v>
      </c>
      <c r="F13" s="44">
        <f t="shared" si="2"/>
        <v>268.5</v>
      </c>
      <c r="G13" s="44">
        <f>SUM(E34-F13)</f>
        <v>549</v>
      </c>
      <c r="H13" s="39">
        <f t="shared" si="1"/>
        <v>341.13212999999996</v>
      </c>
    </row>
    <row r="14" spans="1:8">
      <c r="A14" s="12">
        <v>12</v>
      </c>
      <c r="B14" s="10" t="s">
        <v>15</v>
      </c>
      <c r="C14" s="20">
        <v>1</v>
      </c>
      <c r="D14" s="33">
        <f t="shared" si="0"/>
        <v>20.194524999999999</v>
      </c>
      <c r="E14" s="11">
        <v>32.5</v>
      </c>
      <c r="F14" s="43">
        <f t="shared" si="2"/>
        <v>301</v>
      </c>
      <c r="G14" s="43">
        <f>SUM(E34-F14)</f>
        <v>516.5</v>
      </c>
      <c r="H14" s="38">
        <f t="shared" si="1"/>
        <v>320.93760499999996</v>
      </c>
    </row>
    <row r="15" spans="1:8">
      <c r="A15" s="13">
        <v>13</v>
      </c>
      <c r="B15" s="8" t="s">
        <v>16</v>
      </c>
      <c r="C15" s="35">
        <v>3</v>
      </c>
      <c r="D15" s="33">
        <f t="shared" si="0"/>
        <v>14.291509999999999</v>
      </c>
      <c r="E15" s="9">
        <v>23</v>
      </c>
      <c r="F15" s="44">
        <f t="shared" si="2"/>
        <v>324</v>
      </c>
      <c r="G15" s="44">
        <f>SUM(E34-F15)</f>
        <v>493.5</v>
      </c>
      <c r="H15" s="39">
        <f t="shared" si="1"/>
        <v>306.646095</v>
      </c>
    </row>
    <row r="16" spans="1:8">
      <c r="A16" s="12">
        <v>14</v>
      </c>
      <c r="B16" s="10" t="s">
        <v>17</v>
      </c>
      <c r="C16" s="20">
        <v>3</v>
      </c>
      <c r="D16" s="33">
        <f t="shared" si="0"/>
        <v>17.709045</v>
      </c>
      <c r="E16" s="11">
        <v>28.5</v>
      </c>
      <c r="F16" s="43">
        <f t="shared" si="2"/>
        <v>352.5</v>
      </c>
      <c r="G16" s="43">
        <f>SUM(E34-F16)</f>
        <v>465</v>
      </c>
      <c r="H16" s="38">
        <f t="shared" si="1"/>
        <v>288.93705</v>
      </c>
    </row>
    <row r="17" spans="1:13">
      <c r="A17" s="13">
        <v>15</v>
      </c>
      <c r="B17" s="8" t="s">
        <v>18</v>
      </c>
      <c r="C17" s="35">
        <v>2</v>
      </c>
      <c r="D17" s="33">
        <f t="shared" si="0"/>
        <v>14.602195</v>
      </c>
      <c r="E17" s="9">
        <v>23.5</v>
      </c>
      <c r="F17" s="44">
        <f t="shared" si="2"/>
        <v>376</v>
      </c>
      <c r="G17" s="44">
        <f>SUM(E34-F17)</f>
        <v>441.5</v>
      </c>
      <c r="H17" s="39">
        <f t="shared" si="1"/>
        <v>274.334855</v>
      </c>
    </row>
    <row r="18" spans="1:13">
      <c r="A18" s="12">
        <v>16</v>
      </c>
      <c r="B18" s="10" t="s">
        <v>19</v>
      </c>
      <c r="C18" s="20">
        <v>1</v>
      </c>
      <c r="D18" s="33">
        <f t="shared" si="0"/>
        <v>18.641099999999998</v>
      </c>
      <c r="E18" s="11">
        <v>30</v>
      </c>
      <c r="F18" s="43">
        <f t="shared" si="2"/>
        <v>406</v>
      </c>
      <c r="G18" s="43">
        <f>SUM(E34-F18)</f>
        <v>411.5</v>
      </c>
      <c r="H18" s="38">
        <f t="shared" si="1"/>
        <v>255.69375499999998</v>
      </c>
    </row>
    <row r="19" spans="1:13">
      <c r="A19" s="13">
        <v>17</v>
      </c>
      <c r="B19" s="8" t="s">
        <v>20</v>
      </c>
      <c r="C19" s="35">
        <v>3</v>
      </c>
      <c r="D19" s="33">
        <f t="shared" si="0"/>
        <v>19.573155</v>
      </c>
      <c r="E19" s="9">
        <v>31.5</v>
      </c>
      <c r="F19" s="44">
        <f t="shared" si="2"/>
        <v>437.5</v>
      </c>
      <c r="G19" s="44">
        <f>SUM(E34-F19)</f>
        <v>380</v>
      </c>
      <c r="H19" s="39">
        <f t="shared" si="1"/>
        <v>236.1206</v>
      </c>
    </row>
    <row r="20" spans="1:13">
      <c r="A20" s="12">
        <v>18</v>
      </c>
      <c r="B20" s="10" t="s">
        <v>21</v>
      </c>
      <c r="C20" s="20">
        <v>4</v>
      </c>
      <c r="D20" s="33">
        <f t="shared" si="0"/>
        <v>22.058634999999999</v>
      </c>
      <c r="E20" s="11">
        <v>35.5</v>
      </c>
      <c r="F20" s="43">
        <f t="shared" si="2"/>
        <v>473</v>
      </c>
      <c r="G20" s="43">
        <f>SUM(E34-F20)</f>
        <v>344.5</v>
      </c>
      <c r="H20" s="38">
        <f t="shared" si="1"/>
        <v>214.06196499999999</v>
      </c>
    </row>
    <row r="21" spans="1:13">
      <c r="A21" s="13">
        <v>19</v>
      </c>
      <c r="B21" s="8" t="s">
        <v>22</v>
      </c>
      <c r="C21" s="35">
        <v>2</v>
      </c>
      <c r="D21" s="33">
        <f t="shared" si="0"/>
        <v>15.223564999999999</v>
      </c>
      <c r="E21" s="9">
        <v>24.5</v>
      </c>
      <c r="F21" s="44">
        <f t="shared" si="2"/>
        <v>497.5</v>
      </c>
      <c r="G21" s="44">
        <f>SUM(E34-F21)</f>
        <v>320</v>
      </c>
      <c r="H21" s="39">
        <f t="shared" si="1"/>
        <v>198.83839999999998</v>
      </c>
      <c r="M21" s="3"/>
    </row>
    <row r="22" spans="1:13">
      <c r="A22" s="12">
        <v>20</v>
      </c>
      <c r="B22" s="10" t="s">
        <v>23</v>
      </c>
      <c r="C22" s="20">
        <v>3</v>
      </c>
      <c r="D22" s="33">
        <f t="shared" si="0"/>
        <v>24.233429999999998</v>
      </c>
      <c r="E22" s="11">
        <v>39</v>
      </c>
      <c r="F22" s="43">
        <f t="shared" si="2"/>
        <v>536.5</v>
      </c>
      <c r="G22" s="43">
        <f>SUM(E34-F22)</f>
        <v>281</v>
      </c>
      <c r="H22" s="38">
        <f t="shared" si="1"/>
        <v>174.60496999999998</v>
      </c>
    </row>
    <row r="23" spans="1:13">
      <c r="A23" s="13">
        <v>21</v>
      </c>
      <c r="B23" s="8" t="s">
        <v>24</v>
      </c>
      <c r="C23" s="35">
        <v>3</v>
      </c>
      <c r="D23" s="33">
        <f t="shared" si="0"/>
        <v>12.738085</v>
      </c>
      <c r="E23" s="9">
        <v>20.5</v>
      </c>
      <c r="F23" s="44">
        <f t="shared" si="2"/>
        <v>557</v>
      </c>
      <c r="G23" s="44">
        <f>SUM(E34-F23)</f>
        <v>260.5</v>
      </c>
      <c r="H23" s="39">
        <f t="shared" si="1"/>
        <v>161.866885</v>
      </c>
    </row>
    <row r="24" spans="1:13">
      <c r="A24" s="12">
        <v>22</v>
      </c>
      <c r="B24" s="10" t="s">
        <v>25</v>
      </c>
      <c r="C24" s="20">
        <v>2</v>
      </c>
      <c r="D24" s="33">
        <f t="shared" si="0"/>
        <v>9.6312350000000002</v>
      </c>
      <c r="E24" s="11">
        <v>15.5</v>
      </c>
      <c r="F24" s="43">
        <f t="shared" si="2"/>
        <v>572.5</v>
      </c>
      <c r="G24" s="43">
        <f>SUM(E34-F24)</f>
        <v>245</v>
      </c>
      <c r="H24" s="38">
        <f t="shared" si="1"/>
        <v>152.23564999999999</v>
      </c>
    </row>
    <row r="25" spans="1:13">
      <c r="A25" s="13">
        <v>23</v>
      </c>
      <c r="B25" s="8" t="s">
        <v>26</v>
      </c>
      <c r="C25" s="35">
        <v>2</v>
      </c>
      <c r="D25" s="33">
        <f t="shared" si="0"/>
        <v>19.26247</v>
      </c>
      <c r="E25" s="9">
        <v>31</v>
      </c>
      <c r="F25" s="44">
        <f t="shared" si="2"/>
        <v>603.5</v>
      </c>
      <c r="G25" s="44">
        <f>SUM(E34-F25)</f>
        <v>214</v>
      </c>
      <c r="H25" s="39">
        <f t="shared" si="1"/>
        <v>132.97317999999999</v>
      </c>
    </row>
    <row r="26" spans="1:13">
      <c r="A26" s="12">
        <v>24</v>
      </c>
      <c r="B26" s="10" t="s">
        <v>27</v>
      </c>
      <c r="C26" s="20">
        <v>1</v>
      </c>
      <c r="D26" s="33">
        <f t="shared" si="0"/>
        <v>13.359454999999999</v>
      </c>
      <c r="E26" s="11">
        <v>21.5</v>
      </c>
      <c r="F26" s="43">
        <f t="shared" si="2"/>
        <v>625</v>
      </c>
      <c r="G26" s="43">
        <f>SUM(E34-F26)</f>
        <v>192.5</v>
      </c>
      <c r="H26" s="38">
        <f t="shared" si="1"/>
        <v>119.613725</v>
      </c>
    </row>
    <row r="27" spans="1:13">
      <c r="A27" s="13">
        <v>25</v>
      </c>
      <c r="B27" s="8" t="s">
        <v>28</v>
      </c>
      <c r="C27" s="35">
        <v>4</v>
      </c>
      <c r="D27" s="33">
        <f t="shared" si="0"/>
        <v>17.087675000000001</v>
      </c>
      <c r="E27" s="9">
        <v>27.5</v>
      </c>
      <c r="F27" s="44">
        <f t="shared" si="2"/>
        <v>652.5</v>
      </c>
      <c r="G27" s="44">
        <f>SUM(E34-F27)</f>
        <v>165</v>
      </c>
      <c r="H27" s="39">
        <f t="shared" si="1"/>
        <v>102.52605</v>
      </c>
    </row>
    <row r="28" spans="1:13">
      <c r="A28" s="12">
        <v>26</v>
      </c>
      <c r="B28" s="10" t="s">
        <v>29</v>
      </c>
      <c r="C28" s="20">
        <v>4</v>
      </c>
      <c r="D28" s="33">
        <f t="shared" si="0"/>
        <v>14.912879999999999</v>
      </c>
      <c r="E28" s="11">
        <v>24</v>
      </c>
      <c r="F28" s="43">
        <f t="shared" si="2"/>
        <v>676.5</v>
      </c>
      <c r="G28" s="43">
        <f>SUM(E34-F28)</f>
        <v>141</v>
      </c>
      <c r="H28" s="38">
        <f t="shared" si="1"/>
        <v>87.613169999999997</v>
      </c>
    </row>
    <row r="29" spans="1:13">
      <c r="A29" s="13">
        <v>27</v>
      </c>
      <c r="B29" s="8" t="s">
        <v>30</v>
      </c>
      <c r="C29" s="35">
        <v>2</v>
      </c>
      <c r="D29" s="33">
        <f t="shared" si="0"/>
        <v>24.854799999999997</v>
      </c>
      <c r="E29" s="9">
        <v>40</v>
      </c>
      <c r="F29" s="44">
        <f t="shared" si="2"/>
        <v>716.5</v>
      </c>
      <c r="G29" s="44">
        <f>SUM(E34-F29)</f>
        <v>101</v>
      </c>
      <c r="H29" s="39">
        <f t="shared" si="1"/>
        <v>62.758369999999999</v>
      </c>
    </row>
    <row r="30" spans="1:13">
      <c r="A30" s="12">
        <v>28</v>
      </c>
      <c r="B30" s="10" t="s">
        <v>31</v>
      </c>
      <c r="C30" s="20">
        <v>1</v>
      </c>
      <c r="D30" s="33">
        <f t="shared" si="0"/>
        <v>9.0098649999999996</v>
      </c>
      <c r="E30" s="11">
        <v>14.5</v>
      </c>
      <c r="F30" s="43">
        <f t="shared" si="2"/>
        <v>731</v>
      </c>
      <c r="G30" s="43">
        <f>SUM(E34-F30)</f>
        <v>86.5</v>
      </c>
      <c r="H30" s="38">
        <f t="shared" si="1"/>
        <v>53.748505000000002</v>
      </c>
    </row>
    <row r="31" spans="1:13">
      <c r="A31" s="13">
        <v>29</v>
      </c>
      <c r="B31" s="8" t="s">
        <v>32</v>
      </c>
      <c r="C31" s="35">
        <v>3</v>
      </c>
      <c r="D31" s="33">
        <f t="shared" si="0"/>
        <v>15.844935</v>
      </c>
      <c r="E31" s="9">
        <v>25.5</v>
      </c>
      <c r="F31" s="44">
        <f t="shared" si="2"/>
        <v>756.5</v>
      </c>
      <c r="G31" s="44">
        <f>SUM(E34-F31)</f>
        <v>61</v>
      </c>
      <c r="H31" s="39">
        <f t="shared" si="1"/>
        <v>37.903570000000002</v>
      </c>
    </row>
    <row r="32" spans="1:13">
      <c r="A32" s="12" t="s">
        <v>41</v>
      </c>
      <c r="B32" s="10" t="s">
        <v>33</v>
      </c>
      <c r="C32" s="20">
        <v>2</v>
      </c>
      <c r="D32" s="33">
        <f t="shared" si="0"/>
        <v>13.67014</v>
      </c>
      <c r="E32" s="11">
        <v>22</v>
      </c>
      <c r="F32" s="43">
        <f t="shared" si="2"/>
        <v>778.5</v>
      </c>
      <c r="G32" s="43">
        <f>SUM(E34-F32)</f>
        <v>39</v>
      </c>
      <c r="H32" s="38">
        <f t="shared" si="1"/>
        <v>24.233429999999998</v>
      </c>
    </row>
    <row r="33" spans="1:8">
      <c r="A33" s="13" t="s">
        <v>42</v>
      </c>
      <c r="B33" s="8" t="s">
        <v>34</v>
      </c>
      <c r="C33" s="35">
        <v>2</v>
      </c>
      <c r="D33" s="33">
        <f t="shared" si="0"/>
        <v>24.233429999999998</v>
      </c>
      <c r="E33" s="9">
        <v>39</v>
      </c>
      <c r="F33" s="44">
        <f t="shared" si="2"/>
        <v>817.5</v>
      </c>
      <c r="G33" s="44">
        <f>SUM(E34-F33)</f>
        <v>0</v>
      </c>
      <c r="H33" s="39">
        <f t="shared" si="1"/>
        <v>0</v>
      </c>
    </row>
    <row r="34" spans="1:8" ht="16" thickBot="1">
      <c r="A34" s="14"/>
      <c r="B34" s="15" t="s">
        <v>35</v>
      </c>
      <c r="C34" s="36">
        <f>SUM(C3:C31)/31</f>
        <v>2.6451612903225805</v>
      </c>
      <c r="D34" s="41">
        <f>SUM(D3:D33)</f>
        <v>507.96997499999998</v>
      </c>
      <c r="E34" s="16">
        <f>SUM(E3:E33)</f>
        <v>817.5</v>
      </c>
      <c r="F34" s="16"/>
      <c r="G34" s="16"/>
      <c r="H34" s="40">
        <f>SUM(817*0.62137)</f>
        <v>507.65929</v>
      </c>
    </row>
    <row r="35" spans="1:8">
      <c r="B35" s="1" t="s">
        <v>43</v>
      </c>
      <c r="D35" s="1"/>
    </row>
    <row r="36" spans="1:8">
      <c r="B36" s="1"/>
      <c r="D36" s="1"/>
    </row>
    <row r="38" spans="1:8">
      <c r="A38" s="51" t="s">
        <v>90</v>
      </c>
    </row>
    <row r="39" spans="1:8">
      <c r="A39" t="s">
        <v>70</v>
      </c>
    </row>
    <row r="40" spans="1:8">
      <c r="A40" s="50" t="s">
        <v>71</v>
      </c>
      <c r="B40" s="50"/>
      <c r="C40" s="2"/>
    </row>
    <row r="41" spans="1:8">
      <c r="A41" t="s">
        <v>72</v>
      </c>
    </row>
    <row r="42" spans="1:8">
      <c r="A42" s="50" t="s">
        <v>73</v>
      </c>
      <c r="B42" s="50"/>
      <c r="C42" s="2"/>
    </row>
    <row r="43" spans="1:8">
      <c r="A43" t="s">
        <v>74</v>
      </c>
    </row>
    <row r="44" spans="1:8">
      <c r="A44" s="50" t="s">
        <v>75</v>
      </c>
      <c r="B44" s="50"/>
      <c r="C44" s="2"/>
      <c r="D44" s="50"/>
    </row>
    <row r="45" spans="1:8">
      <c r="A45" t="s">
        <v>76</v>
      </c>
    </row>
    <row r="46" spans="1:8">
      <c r="A46" s="50" t="s">
        <v>77</v>
      </c>
    </row>
    <row r="47" spans="1:8">
      <c r="A47" t="s">
        <v>78</v>
      </c>
    </row>
    <row r="48" spans="1:8">
      <c r="A48" s="50" t="s">
        <v>79</v>
      </c>
    </row>
    <row r="49" spans="1:1">
      <c r="A49" t="s">
        <v>80</v>
      </c>
    </row>
    <row r="50" spans="1:1">
      <c r="A50" s="50" t="s">
        <v>81</v>
      </c>
    </row>
    <row r="51" spans="1:1">
      <c r="A51" t="s">
        <v>82</v>
      </c>
    </row>
    <row r="52" spans="1:1">
      <c r="A52" s="50" t="s">
        <v>83</v>
      </c>
    </row>
    <row r="53" spans="1:1">
      <c r="A53" t="s">
        <v>84</v>
      </c>
    </row>
    <row r="54" spans="1:1">
      <c r="A54" s="50" t="s">
        <v>85</v>
      </c>
    </row>
    <row r="55" spans="1:1">
      <c r="A55" t="s">
        <v>86</v>
      </c>
    </row>
    <row r="56" spans="1:1">
      <c r="A56" s="50" t="s">
        <v>87</v>
      </c>
    </row>
    <row r="57" spans="1:1">
      <c r="A57" t="s">
        <v>88</v>
      </c>
    </row>
    <row r="58" spans="1:1">
      <c r="A58" s="50" t="s">
        <v>89</v>
      </c>
    </row>
  </sheetData>
  <phoneticPr fontId="4" type="noConversion"/>
  <pageMargins left="0.75" right="0.75" top="1" bottom="1" header="0.5" footer="0.5"/>
  <pageSetup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K11" sqref="K11"/>
    </sheetView>
  </sheetViews>
  <sheetFormatPr baseColWidth="10" defaultRowHeight="15" x14ac:dyDescent="0"/>
  <cols>
    <col min="1" max="1" width="5.83203125" bestFit="1" customWidth="1"/>
    <col min="2" max="2" width="19.1640625" bestFit="1" customWidth="1"/>
    <col min="3" max="3" width="4.33203125" bestFit="1" customWidth="1"/>
    <col min="4" max="4" width="8.33203125" bestFit="1" customWidth="1"/>
    <col min="5" max="5" width="8.5" bestFit="1" customWidth="1"/>
    <col min="6" max="6" width="7.1640625" bestFit="1" customWidth="1"/>
    <col min="7" max="7" width="5.83203125" bestFit="1" customWidth="1"/>
  </cols>
  <sheetData>
    <row r="1" spans="1:7" ht="16" thickBot="1">
      <c r="A1" s="4" t="s">
        <v>36</v>
      </c>
      <c r="B1" s="5" t="s">
        <v>38</v>
      </c>
      <c r="C1" s="5" t="s">
        <v>40</v>
      </c>
      <c r="D1" s="5" t="s">
        <v>37</v>
      </c>
      <c r="E1" s="6" t="s">
        <v>37</v>
      </c>
      <c r="F1" s="7" t="s">
        <v>37</v>
      </c>
      <c r="G1" s="7" t="s">
        <v>40</v>
      </c>
    </row>
    <row r="2" spans="1:7" ht="16" thickBot="1">
      <c r="A2" s="21" t="s">
        <v>0</v>
      </c>
      <c r="B2" s="22" t="s">
        <v>1</v>
      </c>
      <c r="C2" s="22" t="s">
        <v>36</v>
      </c>
      <c r="D2" s="22" t="s">
        <v>2</v>
      </c>
      <c r="E2" s="22" t="s">
        <v>3</v>
      </c>
      <c r="F2" s="22" t="s">
        <v>69</v>
      </c>
      <c r="G2" s="23" t="s">
        <v>39</v>
      </c>
    </row>
    <row r="3" spans="1:7">
      <c r="A3" s="17">
        <v>1</v>
      </c>
      <c r="B3" s="18" t="s">
        <v>4</v>
      </c>
      <c r="C3" s="33">
        <f>SUM(D3*0.62137)</f>
        <v>15.285702000000001</v>
      </c>
      <c r="D3" s="19">
        <v>24.6</v>
      </c>
      <c r="E3" s="42">
        <v>24.6</v>
      </c>
      <c r="F3" s="42">
        <f>SUM(D37-E3)</f>
        <v>818.40000000000009</v>
      </c>
      <c r="G3" s="37">
        <f>SUM(F3*0.62137)</f>
        <v>508.52920800000004</v>
      </c>
    </row>
    <row r="4" spans="1:7">
      <c r="A4" s="12">
        <v>2</v>
      </c>
      <c r="B4" s="10" t="s">
        <v>5</v>
      </c>
      <c r="C4" s="33">
        <f t="shared" ref="C4:C37" si="0">SUM(D4*0.62137)</f>
        <v>14.167235999999999</v>
      </c>
      <c r="D4" s="11">
        <v>22.8</v>
      </c>
      <c r="E4" s="43">
        <f>SUM(D3+D4)</f>
        <v>47.400000000000006</v>
      </c>
      <c r="F4" s="43">
        <f>SUM(D37-E4)</f>
        <v>795.60000000000014</v>
      </c>
      <c r="G4" s="38">
        <f t="shared" ref="G4:G36" si="1">SUM(F4*0.62137)</f>
        <v>494.36197200000009</v>
      </c>
    </row>
    <row r="5" spans="1:7">
      <c r="A5" s="13">
        <v>3</v>
      </c>
      <c r="B5" s="8" t="s">
        <v>6</v>
      </c>
      <c r="C5" s="33">
        <f t="shared" si="0"/>
        <v>13.235181000000001</v>
      </c>
      <c r="D5" s="9">
        <v>21.3</v>
      </c>
      <c r="E5" s="44">
        <f>SUM(E4+D5)</f>
        <v>68.7</v>
      </c>
      <c r="F5" s="44">
        <f>SUM(D37-E5)</f>
        <v>774.30000000000007</v>
      </c>
      <c r="G5" s="39">
        <f t="shared" si="1"/>
        <v>481.12679100000003</v>
      </c>
    </row>
    <row r="6" spans="1:7">
      <c r="A6" s="12">
        <v>4</v>
      </c>
      <c r="B6" s="10" t="s">
        <v>7</v>
      </c>
      <c r="C6" s="33">
        <f t="shared" si="0"/>
        <v>15.037153999999999</v>
      </c>
      <c r="D6" s="11">
        <v>24.2</v>
      </c>
      <c r="E6" s="43">
        <f>SUM(E5+D6)</f>
        <v>92.9</v>
      </c>
      <c r="F6" s="43">
        <f>SUM(D37-E6)</f>
        <v>750.10000000000014</v>
      </c>
      <c r="G6" s="38">
        <f t="shared" si="1"/>
        <v>466.0896370000001</v>
      </c>
    </row>
    <row r="7" spans="1:7">
      <c r="A7" s="13">
        <v>5</v>
      </c>
      <c r="B7" s="8" t="s">
        <v>44</v>
      </c>
      <c r="C7" s="33">
        <f t="shared" si="0"/>
        <v>15.409976</v>
      </c>
      <c r="D7" s="9">
        <v>24.8</v>
      </c>
      <c r="E7" s="44">
        <f t="shared" ref="E7:E33" si="2">SUM(E6+D7)</f>
        <v>117.7</v>
      </c>
      <c r="F7" s="44">
        <f>SUM(D37-E7)</f>
        <v>725.30000000000007</v>
      </c>
      <c r="G7" s="39">
        <f t="shared" si="1"/>
        <v>450.67966100000001</v>
      </c>
    </row>
    <row r="8" spans="1:7">
      <c r="A8" s="12">
        <v>6</v>
      </c>
      <c r="B8" s="10" t="s">
        <v>45</v>
      </c>
      <c r="C8" s="33">
        <f t="shared" si="0"/>
        <v>18.516825999999998</v>
      </c>
      <c r="D8" s="11">
        <v>29.8</v>
      </c>
      <c r="E8" s="43">
        <f t="shared" si="2"/>
        <v>147.5</v>
      </c>
      <c r="F8" s="43">
        <f>SUM(D37-E8)</f>
        <v>695.50000000000011</v>
      </c>
      <c r="G8" s="38">
        <f t="shared" si="1"/>
        <v>432.16283500000003</v>
      </c>
    </row>
    <row r="9" spans="1:7">
      <c r="A9" s="13">
        <v>7</v>
      </c>
      <c r="B9" s="8" t="s">
        <v>10</v>
      </c>
      <c r="C9" s="33">
        <f t="shared" si="0"/>
        <v>12.178852000000001</v>
      </c>
      <c r="D9" s="9">
        <v>19.600000000000001</v>
      </c>
      <c r="E9" s="44">
        <f t="shared" si="2"/>
        <v>167.1</v>
      </c>
      <c r="F9" s="44">
        <f>SUM(D37-E9)</f>
        <v>675.90000000000009</v>
      </c>
      <c r="G9" s="39">
        <f t="shared" si="1"/>
        <v>419.98398300000002</v>
      </c>
    </row>
    <row r="10" spans="1:7">
      <c r="A10" s="12">
        <v>8</v>
      </c>
      <c r="B10" s="10" t="s">
        <v>46</v>
      </c>
      <c r="C10" s="33">
        <f t="shared" si="0"/>
        <v>10.439016000000001</v>
      </c>
      <c r="D10" s="11">
        <v>16.8</v>
      </c>
      <c r="E10" s="43">
        <f t="shared" si="2"/>
        <v>183.9</v>
      </c>
      <c r="F10" s="43">
        <f>SUM(D37-E10)</f>
        <v>659.10000000000014</v>
      </c>
      <c r="G10" s="38">
        <f t="shared" si="1"/>
        <v>409.54496700000004</v>
      </c>
    </row>
    <row r="11" spans="1:7">
      <c r="A11" s="13">
        <v>9</v>
      </c>
      <c r="B11" s="8" t="s">
        <v>47</v>
      </c>
      <c r="C11" s="33">
        <f t="shared" si="0"/>
        <v>10.56329</v>
      </c>
      <c r="D11" s="9">
        <v>17</v>
      </c>
      <c r="E11" s="44">
        <f t="shared" si="2"/>
        <v>200.9</v>
      </c>
      <c r="F11" s="44">
        <f>SUM(D37-E11)</f>
        <v>642.10000000000014</v>
      </c>
      <c r="G11" s="39">
        <f t="shared" si="1"/>
        <v>398.98167700000005</v>
      </c>
    </row>
    <row r="12" spans="1:7">
      <c r="A12" s="12">
        <v>10</v>
      </c>
      <c r="B12" s="10" t="s">
        <v>48</v>
      </c>
      <c r="C12" s="33">
        <f t="shared" si="0"/>
        <v>6.9593439999999998</v>
      </c>
      <c r="D12" s="11">
        <v>11.2</v>
      </c>
      <c r="E12" s="43">
        <f t="shared" si="2"/>
        <v>212.1</v>
      </c>
      <c r="F12" s="43">
        <f>SUM(D37-E12)</f>
        <v>630.90000000000009</v>
      </c>
      <c r="G12" s="38">
        <f t="shared" si="1"/>
        <v>392.02233300000006</v>
      </c>
    </row>
    <row r="13" spans="1:7">
      <c r="A13" s="13">
        <v>11</v>
      </c>
      <c r="B13" s="8" t="s">
        <v>49</v>
      </c>
      <c r="C13" s="33">
        <f t="shared" si="0"/>
        <v>15.409976</v>
      </c>
      <c r="D13" s="9">
        <v>24.8</v>
      </c>
      <c r="E13" s="44">
        <f t="shared" si="2"/>
        <v>236.9</v>
      </c>
      <c r="F13" s="44">
        <f>SUM(D37-E13)</f>
        <v>606.10000000000014</v>
      </c>
      <c r="G13" s="39">
        <f t="shared" si="1"/>
        <v>376.61235700000009</v>
      </c>
    </row>
    <row r="14" spans="1:7">
      <c r="A14" s="12">
        <v>12</v>
      </c>
      <c r="B14" s="10" t="s">
        <v>50</v>
      </c>
      <c r="C14" s="33">
        <f t="shared" si="0"/>
        <v>17.274086</v>
      </c>
      <c r="D14" s="11">
        <v>27.8</v>
      </c>
      <c r="E14" s="43">
        <f t="shared" si="2"/>
        <v>264.7</v>
      </c>
      <c r="F14" s="43">
        <f>SUM(D37-E14)</f>
        <v>578.30000000000018</v>
      </c>
      <c r="G14" s="38">
        <f t="shared" si="1"/>
        <v>359.33827100000008</v>
      </c>
    </row>
    <row r="15" spans="1:7">
      <c r="A15" s="13">
        <v>13</v>
      </c>
      <c r="B15" s="8" t="s">
        <v>14</v>
      </c>
      <c r="C15" s="33">
        <f t="shared" si="0"/>
        <v>14.291509999999999</v>
      </c>
      <c r="D15" s="9">
        <v>23</v>
      </c>
      <c r="E15" s="44">
        <f t="shared" si="2"/>
        <v>287.7</v>
      </c>
      <c r="F15" s="44">
        <f>SUM(D37-E15)</f>
        <v>555.30000000000018</v>
      </c>
      <c r="G15" s="39">
        <f t="shared" si="1"/>
        <v>345.04676100000012</v>
      </c>
    </row>
    <row r="16" spans="1:7">
      <c r="A16" s="12">
        <v>14</v>
      </c>
      <c r="B16" s="10" t="s">
        <v>15</v>
      </c>
      <c r="C16" s="33">
        <f t="shared" si="0"/>
        <v>27.4334855</v>
      </c>
      <c r="D16" s="11">
        <v>44.15</v>
      </c>
      <c r="E16" s="43">
        <f t="shared" si="2"/>
        <v>331.84999999999997</v>
      </c>
      <c r="F16" s="43">
        <f>SUM(D37-E16)</f>
        <v>511.15000000000015</v>
      </c>
      <c r="G16" s="38">
        <f t="shared" si="1"/>
        <v>317.6132755000001</v>
      </c>
    </row>
    <row r="17" spans="1:7">
      <c r="A17" s="13">
        <v>15</v>
      </c>
      <c r="B17" s="8" t="s">
        <v>51</v>
      </c>
      <c r="C17" s="33">
        <f t="shared" si="0"/>
        <v>14.602195</v>
      </c>
      <c r="D17" s="9">
        <v>23.5</v>
      </c>
      <c r="E17" s="44">
        <f t="shared" si="2"/>
        <v>355.34999999999997</v>
      </c>
      <c r="F17" s="44">
        <f>SUM(D37-E17)</f>
        <v>487.65000000000015</v>
      </c>
      <c r="G17" s="39">
        <f t="shared" si="1"/>
        <v>303.01108050000011</v>
      </c>
    </row>
    <row r="18" spans="1:7">
      <c r="A18" s="12">
        <v>16</v>
      </c>
      <c r="B18" s="10" t="s">
        <v>17</v>
      </c>
      <c r="C18" s="33">
        <f t="shared" si="0"/>
        <v>7.1768235000000002</v>
      </c>
      <c r="D18" s="11">
        <v>11.55</v>
      </c>
      <c r="E18" s="43">
        <f t="shared" si="2"/>
        <v>366.9</v>
      </c>
      <c r="F18" s="43">
        <f>SUM(D37-E18)</f>
        <v>476.10000000000014</v>
      </c>
      <c r="G18" s="38">
        <f t="shared" si="1"/>
        <v>295.83425700000009</v>
      </c>
    </row>
    <row r="19" spans="1:7">
      <c r="A19" s="13">
        <v>17</v>
      </c>
      <c r="B19" s="8" t="s">
        <v>52</v>
      </c>
      <c r="C19" s="33">
        <f t="shared" si="0"/>
        <v>9.9419199999999996</v>
      </c>
      <c r="D19" s="9">
        <v>16</v>
      </c>
      <c r="E19" s="44">
        <f t="shared" si="2"/>
        <v>382.9</v>
      </c>
      <c r="F19" s="44">
        <f>SUM(D37-E19)</f>
        <v>460.10000000000014</v>
      </c>
      <c r="G19" s="39">
        <f t="shared" si="1"/>
        <v>285.89233700000005</v>
      </c>
    </row>
    <row r="20" spans="1:7">
      <c r="A20" s="12">
        <v>18</v>
      </c>
      <c r="B20" s="10" t="s">
        <v>53</v>
      </c>
      <c r="C20" s="33">
        <f t="shared" si="0"/>
        <v>15.907071999999999</v>
      </c>
      <c r="D20" s="11">
        <v>25.6</v>
      </c>
      <c r="E20" s="43">
        <f t="shared" si="2"/>
        <v>408.5</v>
      </c>
      <c r="F20" s="43">
        <f>SUM(D37-E20)</f>
        <v>434.50000000000011</v>
      </c>
      <c r="G20" s="38">
        <f t="shared" si="1"/>
        <v>269.98526500000008</v>
      </c>
    </row>
    <row r="21" spans="1:7">
      <c r="A21" s="13">
        <v>19</v>
      </c>
      <c r="B21" s="8" t="s">
        <v>54</v>
      </c>
      <c r="C21" s="33">
        <f t="shared" si="0"/>
        <v>16.528442000000002</v>
      </c>
      <c r="D21" s="9">
        <v>26.6</v>
      </c>
      <c r="E21" s="44">
        <f t="shared" si="2"/>
        <v>435.1</v>
      </c>
      <c r="F21" s="44">
        <f>SUM(D37-E21)</f>
        <v>407.90000000000009</v>
      </c>
      <c r="G21" s="39">
        <f t="shared" si="1"/>
        <v>253.45682300000004</v>
      </c>
    </row>
    <row r="22" spans="1:7">
      <c r="A22" s="12">
        <v>20</v>
      </c>
      <c r="B22" s="10" t="s">
        <v>20</v>
      </c>
      <c r="C22" s="33">
        <f t="shared" si="0"/>
        <v>19.511018</v>
      </c>
      <c r="D22" s="11">
        <v>31.4</v>
      </c>
      <c r="E22" s="43">
        <f t="shared" si="2"/>
        <v>466.5</v>
      </c>
      <c r="F22" s="43">
        <f>SUM(D37-E22)</f>
        <v>376.50000000000011</v>
      </c>
      <c r="G22" s="38">
        <f t="shared" si="1"/>
        <v>233.94580500000006</v>
      </c>
    </row>
    <row r="23" spans="1:7">
      <c r="A23" s="13">
        <v>21</v>
      </c>
      <c r="B23" s="8" t="s">
        <v>55</v>
      </c>
      <c r="C23" s="33">
        <f t="shared" si="0"/>
        <v>19.013922000000001</v>
      </c>
      <c r="D23" s="9">
        <v>30.6</v>
      </c>
      <c r="E23" s="44">
        <f t="shared" si="2"/>
        <v>497.1</v>
      </c>
      <c r="F23" s="44">
        <f>SUM(D37-E23)</f>
        <v>345.90000000000009</v>
      </c>
      <c r="G23" s="39">
        <f t="shared" si="1"/>
        <v>214.93188300000006</v>
      </c>
    </row>
    <row r="24" spans="1:7">
      <c r="A24" s="12">
        <v>22</v>
      </c>
      <c r="B24" s="10" t="s">
        <v>56</v>
      </c>
      <c r="C24" s="33">
        <f t="shared" si="0"/>
        <v>16.901263999999998</v>
      </c>
      <c r="D24" s="11">
        <v>27.2</v>
      </c>
      <c r="E24" s="43">
        <f t="shared" si="2"/>
        <v>524.30000000000007</v>
      </c>
      <c r="F24" s="43">
        <f>SUM(D37-E24)</f>
        <v>318.70000000000005</v>
      </c>
      <c r="G24" s="38">
        <f t="shared" si="1"/>
        <v>198.03061900000003</v>
      </c>
    </row>
    <row r="25" spans="1:7">
      <c r="A25" s="13">
        <v>23</v>
      </c>
      <c r="B25" s="8" t="s">
        <v>57</v>
      </c>
      <c r="C25" s="33">
        <f t="shared" si="0"/>
        <v>18.330414999999999</v>
      </c>
      <c r="D25" s="9">
        <v>29.5</v>
      </c>
      <c r="E25" s="44">
        <f t="shared" si="2"/>
        <v>553.80000000000007</v>
      </c>
      <c r="F25" s="44">
        <f>SUM(D37-E25)</f>
        <v>289.20000000000005</v>
      </c>
      <c r="G25" s="39">
        <f t="shared" si="1"/>
        <v>179.70020400000001</v>
      </c>
    </row>
    <row r="26" spans="1:7">
      <c r="A26" s="12">
        <v>24</v>
      </c>
      <c r="B26" s="10" t="s">
        <v>24</v>
      </c>
      <c r="C26" s="33">
        <f t="shared" si="0"/>
        <v>20.008114000000003</v>
      </c>
      <c r="D26" s="11">
        <v>32.200000000000003</v>
      </c>
      <c r="E26" s="43">
        <f t="shared" si="2"/>
        <v>586.00000000000011</v>
      </c>
      <c r="F26" s="43">
        <f>SUM(D37-E26)</f>
        <v>257</v>
      </c>
      <c r="G26" s="38">
        <f t="shared" si="1"/>
        <v>159.69209000000001</v>
      </c>
    </row>
    <row r="27" spans="1:7">
      <c r="A27" s="13">
        <v>25</v>
      </c>
      <c r="B27" s="8" t="s">
        <v>58</v>
      </c>
      <c r="C27" s="33">
        <f t="shared" si="0"/>
        <v>18.330414999999999</v>
      </c>
      <c r="D27" s="9">
        <v>29.5</v>
      </c>
      <c r="E27" s="44">
        <f t="shared" si="2"/>
        <v>615.50000000000011</v>
      </c>
      <c r="F27" s="44">
        <f>SUM(D37-E27)</f>
        <v>227.5</v>
      </c>
      <c r="G27" s="39">
        <f t="shared" si="1"/>
        <v>141.36167499999999</v>
      </c>
    </row>
    <row r="28" spans="1:7">
      <c r="A28" s="12">
        <v>26</v>
      </c>
      <c r="B28" s="10" t="s">
        <v>59</v>
      </c>
      <c r="C28" s="33">
        <f t="shared" si="0"/>
        <v>19.573155</v>
      </c>
      <c r="D28" s="11">
        <v>31.5</v>
      </c>
      <c r="E28" s="43">
        <f t="shared" si="2"/>
        <v>647.00000000000011</v>
      </c>
      <c r="F28" s="43">
        <f>SUM(D37-E28)</f>
        <v>196</v>
      </c>
      <c r="G28" s="38">
        <f t="shared" si="1"/>
        <v>121.78851999999999</v>
      </c>
    </row>
    <row r="29" spans="1:7">
      <c r="A29" s="13">
        <v>27</v>
      </c>
      <c r="B29" s="8" t="s">
        <v>29</v>
      </c>
      <c r="C29" s="33">
        <f t="shared" si="0"/>
        <v>17.895455999999999</v>
      </c>
      <c r="D29" s="9">
        <v>28.8</v>
      </c>
      <c r="E29" s="44">
        <f t="shared" si="2"/>
        <v>675.80000000000007</v>
      </c>
      <c r="F29" s="44">
        <f>SUM(D37-E29)</f>
        <v>167.20000000000005</v>
      </c>
      <c r="G29" s="39">
        <f t="shared" si="1"/>
        <v>103.89306400000002</v>
      </c>
    </row>
    <row r="30" spans="1:7">
      <c r="A30" s="12">
        <v>28</v>
      </c>
      <c r="B30" s="10" t="s">
        <v>60</v>
      </c>
      <c r="C30" s="33">
        <f t="shared" si="0"/>
        <v>16.466304999999998</v>
      </c>
      <c r="D30" s="11">
        <v>26.5</v>
      </c>
      <c r="E30" s="43">
        <f t="shared" si="2"/>
        <v>702.30000000000007</v>
      </c>
      <c r="F30" s="43">
        <f>SUM(D37-E30)</f>
        <v>140.70000000000005</v>
      </c>
      <c r="G30" s="38">
        <f t="shared" si="1"/>
        <v>87.426759000000018</v>
      </c>
    </row>
    <row r="31" spans="1:7">
      <c r="A31" s="13">
        <v>29</v>
      </c>
      <c r="B31" s="8" t="s">
        <v>31</v>
      </c>
      <c r="C31" s="33">
        <f t="shared" si="0"/>
        <v>22.804279000000001</v>
      </c>
      <c r="D31" s="9">
        <v>36.700000000000003</v>
      </c>
      <c r="E31" s="44">
        <f t="shared" si="2"/>
        <v>739.00000000000011</v>
      </c>
      <c r="F31" s="44">
        <f>SUM(D37-E31)</f>
        <v>104</v>
      </c>
      <c r="G31" s="39">
        <f t="shared" si="1"/>
        <v>64.622479999999996</v>
      </c>
    </row>
    <row r="32" spans="1:7">
      <c r="A32" s="12">
        <v>30</v>
      </c>
      <c r="B32" s="10" t="s">
        <v>61</v>
      </c>
      <c r="C32" s="33">
        <f t="shared" si="0"/>
        <v>11.433207999999999</v>
      </c>
      <c r="D32" s="11">
        <v>18.399999999999999</v>
      </c>
      <c r="E32" s="43">
        <f t="shared" si="2"/>
        <v>757.40000000000009</v>
      </c>
      <c r="F32" s="43">
        <f>SUM(D37-E32)</f>
        <v>85.600000000000023</v>
      </c>
      <c r="G32" s="38">
        <f t="shared" si="1"/>
        <v>53.18927200000001</v>
      </c>
    </row>
    <row r="33" spans="1:7">
      <c r="A33" s="13" t="s">
        <v>42</v>
      </c>
      <c r="B33" s="8" t="s">
        <v>33</v>
      </c>
      <c r="C33" s="33">
        <f t="shared" si="0"/>
        <v>15.596387</v>
      </c>
      <c r="D33" s="9">
        <v>25.1</v>
      </c>
      <c r="E33" s="44">
        <f t="shared" si="2"/>
        <v>782.50000000000011</v>
      </c>
      <c r="F33" s="44">
        <f>SUM(D37-E33)</f>
        <v>60.5</v>
      </c>
      <c r="G33" s="39">
        <f t="shared" si="1"/>
        <v>37.592884999999995</v>
      </c>
    </row>
    <row r="34" spans="1:7">
      <c r="A34" s="27" t="s">
        <v>65</v>
      </c>
      <c r="B34" s="28" t="s">
        <v>62</v>
      </c>
      <c r="C34" s="33">
        <f t="shared" si="0"/>
        <v>14.353647</v>
      </c>
      <c r="D34" s="29">
        <v>23.1</v>
      </c>
      <c r="E34" s="46">
        <f t="shared" ref="E34:E36" si="3">SUM(E33+D34)</f>
        <v>805.60000000000014</v>
      </c>
      <c r="F34" s="46">
        <f>SUM(D37-E34)</f>
        <v>37.399999999999977</v>
      </c>
      <c r="G34" s="47">
        <f t="shared" si="1"/>
        <v>23.239237999999986</v>
      </c>
    </row>
    <row r="35" spans="1:7">
      <c r="A35" s="24" t="s">
        <v>66</v>
      </c>
      <c r="B35" s="25" t="s">
        <v>63</v>
      </c>
      <c r="C35" s="33">
        <f t="shared" si="0"/>
        <v>10.811837999999998</v>
      </c>
      <c r="D35" s="26">
        <v>17.399999999999999</v>
      </c>
      <c r="E35" s="44">
        <f t="shared" si="3"/>
        <v>823.00000000000011</v>
      </c>
      <c r="F35" s="44">
        <f>SUM(D37-E35)</f>
        <v>20</v>
      </c>
      <c r="G35" s="39">
        <f t="shared" si="1"/>
        <v>12.427399999999999</v>
      </c>
    </row>
    <row r="36" spans="1:7">
      <c r="A36" s="27" t="s">
        <v>67</v>
      </c>
      <c r="B36" s="28" t="s">
        <v>64</v>
      </c>
      <c r="C36" s="33">
        <f t="shared" si="0"/>
        <v>12.427399999999999</v>
      </c>
      <c r="D36" s="29">
        <v>20</v>
      </c>
      <c r="E36" s="46">
        <f t="shared" si="3"/>
        <v>843.00000000000011</v>
      </c>
      <c r="F36" s="46">
        <f>SUM(D37-E36)</f>
        <v>0</v>
      </c>
      <c r="G36" s="47">
        <f t="shared" si="1"/>
        <v>0</v>
      </c>
    </row>
    <row r="37" spans="1:7" ht="16" thickBot="1">
      <c r="A37" s="30"/>
      <c r="B37" s="31" t="s">
        <v>36</v>
      </c>
      <c r="C37" s="45">
        <f t="shared" si="0"/>
        <v>523.81491000000005</v>
      </c>
      <c r="D37" s="32">
        <f>SUM(D3:D36)</f>
        <v>843.00000000000011</v>
      </c>
      <c r="E37" s="48"/>
      <c r="F37" s="48"/>
      <c r="G37" s="49">
        <f>SUM(817*0.62137)</f>
        <v>507.65929</v>
      </c>
    </row>
    <row r="38" spans="1:7">
      <c r="A38" s="1"/>
      <c r="B38" s="1" t="s">
        <v>43</v>
      </c>
      <c r="C38" s="1"/>
    </row>
  </sheetData>
  <phoneticPr fontId="4" type="noConversion"/>
  <pageMargins left="0.75" right="0.75" top="1" bottom="1" header="0.5" footer="0.5"/>
  <pageSetup scale="5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 Maiolo</dc:creator>
  <cp:lastModifiedBy>Megan  Maiolo</cp:lastModifiedBy>
  <cp:lastPrinted>2015-03-16T16:44:53Z</cp:lastPrinted>
  <dcterms:created xsi:type="dcterms:W3CDTF">2015-03-15T18:37:19Z</dcterms:created>
  <dcterms:modified xsi:type="dcterms:W3CDTF">2015-03-22T20:10:10Z</dcterms:modified>
</cp:coreProperties>
</file>